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ngenharia\DIVISÃO DE ENGENHARIA\TABELA DE OBRAS EM ANDAMENTO\2024\"/>
    </mc:Choice>
  </mc:AlternateContent>
  <xr:revisionPtr revIDLastSave="0" documentId="13_ncr:1_{8F1BE31D-D2D7-499E-9B2D-F5BDA5900048}" xr6:coauthVersionLast="47" xr6:coauthVersionMax="47" xr10:uidLastSave="{00000000-0000-0000-0000-000000000000}"/>
  <bookViews>
    <workbookView xWindow="-110" yWindow="-110" windowWidth="19420" windowHeight="10300" tabRatio="989" xr2:uid="{00000000-000D-0000-FFFF-FFFF00000000}"/>
  </bookViews>
  <sheets>
    <sheet name="Plan1" sheetId="1" r:id="rId1"/>
  </sheets>
  <definedNames>
    <definedName name="_xlnm._FilterDatabase" localSheetId="0">Plan1!$A$7:$M$25</definedName>
    <definedName name="_xlnm.Print_Area" localSheetId="0">Plan1!$A$1:$M$31</definedName>
    <definedName name="Print_Area_0" localSheetId="0">Plan1!$A$1:$M$31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1" l="1"/>
  <c r="G19" i="1"/>
  <c r="J10" i="1" l="1"/>
  <c r="J24" i="1" l="1"/>
  <c r="J22" i="1" l="1"/>
  <c r="J21" i="1"/>
  <c r="J23" i="1"/>
  <c r="J19" i="1"/>
  <c r="J18" i="1"/>
  <c r="J20" i="1"/>
  <c r="J25" i="1" l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<sst xmlns="http://schemas.openxmlformats.org/spreadsheetml/2006/main" count="144" uniqueCount="93">
  <si>
    <t>PODER JUDICIÁRIO</t>
  </si>
  <si>
    <t>Diretoria de Engenharia e Arquitetura</t>
  </si>
  <si>
    <t>ITEM</t>
  </si>
  <si>
    <t>OBRA</t>
  </si>
  <si>
    <t>ENDEREÇO</t>
  </si>
  <si>
    <t>PROAD Nº</t>
  </si>
  <si>
    <t>EMPRESA</t>
  </si>
  <si>
    <t>VALOR INCIAL (R$)</t>
  </si>
  <si>
    <t>VALOR ATUAL (R$)</t>
  </si>
  <si>
    <t>PRAZO DE EXECUÇÃO</t>
  </si>
  <si>
    <t>DATA DE INÍCIO</t>
  </si>
  <si>
    <t>PREVISÃO DE CONCLUSÃO</t>
  </si>
  <si>
    <t>ETAPAS</t>
  </si>
  <si>
    <t>STATUS</t>
  </si>
  <si>
    <t>PERCENTUAL CONCLUÍDO</t>
  </si>
  <si>
    <t>Reforma do Bloco B do Complexo do Tribunal de Justiça do Estado de Goiás</t>
  </si>
  <si>
    <t>R. 10, 165 - St. Oeste, Goiânia – GO</t>
  </si>
  <si>
    <t>Ademaldo Construções e Projetos LTDA</t>
  </si>
  <si>
    <t>1694 dias</t>
  </si>
  <si>
    <t>Em andamento</t>
  </si>
  <si>
    <t>Construção do prédio destinado ao Tribunais do Juri da Comarca de Goiânia</t>
  </si>
  <si>
    <t>Avenida Olinda, esquina com Rua PL-03, Qd. G, Lt. 04, Park Lozandes,
Goiânia - GO</t>
  </si>
  <si>
    <t>600 dias</t>
  </si>
  <si>
    <t>Reforma e Ampliação do Fórum da Comarca de Nerópolis</t>
  </si>
  <si>
    <t>Rua D. Pedro I, esquina com Rua José Bonifácio, S/N, Setor São Paulo, Nerópolis - GO</t>
  </si>
  <si>
    <t>Souza Miranda Construções LTDA</t>
  </si>
  <si>
    <t>450 dias</t>
  </si>
  <si>
    <t>Adequações Gerais no Complexo</t>
  </si>
  <si>
    <t>Lars Locações e Engenharia EIRELI</t>
  </si>
  <si>
    <t>270 dias</t>
  </si>
  <si>
    <t>Construçao do 2º Fórum da Comarca de Anapolis</t>
  </si>
  <si>
    <t>Rua entre Avenida Comercial Rua PB-07 e Rua PB-09 - Parque Brasilia 2ª etapa</t>
  </si>
  <si>
    <t>Porto Belo Engenharia e Comércio ltda</t>
  </si>
  <si>
    <t>420 dias</t>
  </si>
  <si>
    <t>Construção do 3º Fórum da Comarca de Aparecida de Goiânia</t>
  </si>
  <si>
    <t>Avenida Dona Maria Cardoso, esq. c/ Rua Damasco e a Rua Brunsviga, Área 3, Quadra 35, Setor Jardim Maria Inês, Aparecida de Goiânia/GO</t>
  </si>
  <si>
    <t>Reforma do Fórum Criminal da Comarca de Goiania</t>
  </si>
  <si>
    <t>Rua 72, Qd. 15-C, Lt. 15/19, nº 312 - Jardim Goias - Goiania -GO</t>
  </si>
  <si>
    <t>Engemil Ebngenharia, Empreendimentos, Manutenção e Instalações Ltda</t>
  </si>
  <si>
    <t>360 dias</t>
  </si>
  <si>
    <t>Serviços Preliminares, execução do canteiro de obras e demolições</t>
  </si>
  <si>
    <t>Revitalização externa e modernização de fachadas e Coberturas dos Edifícios dp TJGO (Lote 03) - Regiao 2</t>
  </si>
  <si>
    <t>Diversos</t>
  </si>
  <si>
    <t>LARS LOCAÇÕES E ENGENHARIA EIRELI-ME</t>
  </si>
  <si>
    <t>330 dias</t>
  </si>
  <si>
    <t>Serviços Gerais de obra, Serviços Preliminares e Implantaçao</t>
  </si>
  <si>
    <t>Revitalização externa e modernização de fachadas e Coberturas dos Edifícios do tjgo, no interior do Estado (LOTE1) - Regiao 2</t>
  </si>
  <si>
    <t>GENNEIS ENGENHARIA E CONSULTORIA LTDA.</t>
  </si>
  <si>
    <t>180 dias</t>
  </si>
  <si>
    <t>Revitalização externa e modernização de fachadas e coberturas dos Edifícios do tjgo, no interior do Estado (LOTE 2) - Regiao 2</t>
  </si>
  <si>
    <t>Construção da usina fotovoltaica do Tribunal de Justiça do Estado de Goiás, com potência de 5 MW, na modalidade Geração Distribuída (GD)</t>
  </si>
  <si>
    <t>GO-206, km 34, Cachoeira Dourada/GO</t>
  </si>
  <si>
    <t>HCC PROJETOS ELÉTRICOS S/A</t>
  </si>
  <si>
    <t>450 dias</t>
  </si>
  <si>
    <t>Fornecimentos e Serviços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</si>
  <si>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</si>
  <si>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</si>
  <si>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</si>
  <si>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</si>
  <si>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</si>
  <si>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</si>
  <si>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</si>
  <si>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</si>
  <si>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</si>
  <si>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</si>
  <si>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</si>
  <si>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Coluna12</t>
  </si>
  <si>
    <t>Coluna13</t>
  </si>
  <si>
    <t>Observações: Não há nenhuma obra paralisada.</t>
  </si>
  <si>
    <t>Responsável pelas informações:</t>
  </si>
  <si>
    <t>Mayara André Peñaranda</t>
  </si>
  <si>
    <t>E-mail para contato:</t>
  </si>
  <si>
    <t>mapenaranda@tjgo.jus.br</t>
  </si>
  <si>
    <t>Revitalização externa e modernização de fachadas e coberturas dos Edifícios do tjgo, no interior do Estado (LOTE 2) - Regiao 1</t>
  </si>
  <si>
    <t>Revitalização externa e modernização de fachadas e coberturas dos Edifícios do tjgo, no interior do Estado (LOTE 3) - Regiao 1</t>
  </si>
  <si>
    <t>Revitalização externa e modernização de fachadas e coberturas dos Edifícios do tjgo, no interior do Estado (LOTE 4) - Regiao 1</t>
  </si>
  <si>
    <t>300 dias</t>
  </si>
  <si>
    <t>ADEMALDO CONSTRUÇOES E PROJETOS EIRELI</t>
  </si>
  <si>
    <t>Revitalização externa e modernização de fachadas e coberturas dos Edifícios do tjgo, no interior do Estado (LOTE 2) - Regiao 3</t>
  </si>
  <si>
    <t>210 dias</t>
  </si>
  <si>
    <t>CONSTRUTORA GURGEL SOARES LTDA.</t>
  </si>
  <si>
    <t>Revitalização externa e modernização de fachadas e coberturas dos Edifícios do tjgo, no interior do Estado (LOTE 4) - Regiao 3</t>
  </si>
  <si>
    <t>Revitalização externa e modernização de fachadas e coberturas dos Edifícios do tjgo, no interior do Estado (LOTE 5) - Regiao 3</t>
  </si>
  <si>
    <t>Coordenadoria de Engenharia e Obras</t>
  </si>
  <si>
    <t>Revitalização externa e modernização de fachadas e coberturas dos Edifícios do tjgo, no interior do Estado (LOTE 3) - Regiao 5</t>
  </si>
  <si>
    <t>Estrutura e Fundaçao</t>
  </si>
  <si>
    <t>Estrutura</t>
  </si>
  <si>
    <t>Execução do Restaurante Cora</t>
  </si>
  <si>
    <t>Alvenarias e Acamaentos prédio do Fórum</t>
  </si>
  <si>
    <t xml:space="preserve">Execuçao da pinacoteca </t>
  </si>
  <si>
    <t>Execução de acabamentos</t>
  </si>
  <si>
    <t>540 dias</t>
  </si>
  <si>
    <t>OBRAS EM ANDAMENTO - ATUALIZAÇÃO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</si>
</sst>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color rgb="FFC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sz val="11"/>
      <name val="Calibri"/>
      <family val="2"/>
      <charset val="1"/>
    </font>
    <font>
      <b/>
      <sz val="9"/>
      <color rgb="FF0070C0"/>
      <name val="Arial"/>
      <family val="2"/>
      <charset val="1"/>
    </font>
    <font>
      <sz val="9"/>
      <color rgb="FF0033CC"/>
      <name val="Arial"/>
      <family val="2"/>
      <charset val="1"/>
    </font>
    <font>
      <u/>
      <sz val="11"/>
      <color rgb="FF0000FF"/>
      <name val="Calibri"/>
      <family val="2"/>
      <charset val="1"/>
    </font>
    <font>
      <u/>
      <sz val="9"/>
      <color rgb="FF0000FF"/>
      <name val="Arial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0" fillId="0" borderId="0" applyBorder="0" applyProtection="0"/>
    <xf numFmtId="0" fontId="12" fillId="0" borderId="0"/>
  </cellStyleXfs>
  <cellXfs count="33">
    <xf numFmtId="0" fontId="0" fillId="0" borderId="0" xfId="0"/>
    <xf numFmtId="0" fontId="12" fillId="0" borderId="0" xfId="2"/>
    <xf numFmtId="0" fontId="1" fillId="0" borderId="0" xfId="0" applyFont="1" applyAlignment="1">
      <alignment vertical="center"/>
    </xf>
    <xf numFmtId="4" fontId="2" fillId="0" borderId="0" xfId="2" applyNumberFormat="1" applyFont="1" applyAlignment="1" applyProtection="1">
      <alignment horizontal="right" vertical="center"/>
      <protection locked="0"/>
    </xf>
    <xf numFmtId="4" fontId="3" fillId="0" borderId="0" xfId="2" applyNumberFormat="1" applyFont="1" applyAlignment="1" applyProtection="1">
      <alignment vertical="center"/>
      <protection locked="0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1" fontId="3" fillId="0" borderId="6" xfId="2" applyNumberFormat="1" applyFont="1" applyBorder="1" applyAlignment="1">
      <alignment horizontal="center" vertical="center"/>
    </xf>
    <xf numFmtId="4" fontId="3" fillId="0" borderId="6" xfId="2" applyNumberFormat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10" fontId="3" fillId="0" borderId="7" xfId="2" applyNumberFormat="1" applyFont="1" applyBorder="1" applyAlignment="1">
      <alignment vertical="center"/>
    </xf>
    <xf numFmtId="0" fontId="3" fillId="0" borderId="0" xfId="0" applyFont="1"/>
    <xf numFmtId="0" fontId="7" fillId="0" borderId="0" xfId="0" applyFont="1"/>
    <xf numFmtId="10" fontId="3" fillId="0" borderId="6" xfId="2" applyNumberFormat="1" applyFont="1" applyBorder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" fontId="1" fillId="0" borderId="0" xfId="2" applyNumberFormat="1" applyFont="1" applyAlignment="1">
      <alignment horizontal="center" vertical="center"/>
    </xf>
    <xf numFmtId="4" fontId="9" fillId="0" borderId="0" xfId="2" applyNumberFormat="1" applyFont="1" applyAlignment="1">
      <alignment horizontal="center" vertical="center"/>
    </xf>
    <xf numFmtId="0" fontId="10" fillId="0" borderId="0" xfId="1" applyBorder="1" applyProtection="1"/>
    <xf numFmtId="0" fontId="11" fillId="0" borderId="0" xfId="1" applyFont="1" applyBorder="1" applyAlignment="1" applyProtection="1">
      <alignment horizontal="left" vertical="center"/>
    </xf>
    <xf numFmtId="0" fontId="0" fillId="0" borderId="0" xfId="2" applyFont="1"/>
    <xf numFmtId="10" fontId="0" fillId="0" borderId="0" xfId="0" applyNumberFormat="1"/>
    <xf numFmtId="0" fontId="4" fillId="0" borderId="0" xfId="2" applyFont="1" applyAlignment="1">
      <alignment horizontal="center" vertical="center"/>
    </xf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162000</xdr:colOff>
      <xdr:row>0</xdr:row>
      <xdr:rowOff>17280</xdr:rowOff>
    </xdr:from>
    <xdr:to>
      <xdr:col>1</xdr:col>
      <xdr:colOff>1753200</xdr:colOff>
      <xdr:row>2</xdr:row>
      <xdr:rowOff>117000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2000" y="17280"/>
          <a:ext cx="2343600" cy="6328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penaranda@tjgo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7"/>
  <sheetViews>
    <sheetView tabSelected="1" view="pageBreakPreview" topLeftCell="A21" zoomScale="55" zoomScaleNormal="100" zoomScaleSheetLayoutView="55" workbookViewId="0">
      <selection activeCell="E36" sqref="E36"/>
    </sheetView>
  </sheetViews>
  <sheetFormatPr defaultColWidth="8.81640625" defaultRowHeight="14.5" x14ac:dyDescent="0.35"/>
  <cols>
    <col min="1" max="1" width="10.6328125" style="1"/>
    <col min="2" max="2" width="30.453125" style="1"/>
    <col min="3" max="3" width="29" style="1"/>
    <col min="4" max="8" width="16.6328125" style="1"/>
    <col min="9" max="9" width="15.6328125" style="1"/>
    <col min="10" max="10" width="16.6328125" style="1"/>
    <col min="11" max="11" width="30.36328125" style="1"/>
    <col min="12" max="12" width="19.81640625" style="1"/>
    <col min="13" max="13" width="16.6328125" style="1"/>
    <col min="14" max="21" width="16.6328125"/>
    <col min="22" max="1025" width="8.453125"/>
  </cols>
  <sheetData>
    <row r="1" spans="1:21" ht="21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</row>
    <row r="2" spans="1:21" ht="21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4"/>
      <c r="N2" s="4"/>
      <c r="O2" s="4"/>
      <c r="P2" s="4"/>
      <c r="Q2" s="4"/>
      <c r="R2" s="4"/>
    </row>
    <row r="3" spans="1:21" ht="21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83</v>
      </c>
      <c r="M3" s="4"/>
      <c r="N3" s="4"/>
      <c r="O3" s="4"/>
      <c r="P3" s="4"/>
      <c r="Q3" s="4"/>
      <c r="R3" s="4"/>
    </row>
    <row r="4" spans="1:21" ht="21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</row>
    <row r="5" spans="1:21" ht="21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/>
      <c r="N5" s="4"/>
      <c r="O5" s="4"/>
      <c r="P5" s="4"/>
      <c r="Q5" s="4"/>
      <c r="R5" s="4"/>
    </row>
    <row r="6" spans="1:21" ht="21" customHeight="1" x14ac:dyDescent="0.35">
      <c r="A6" s="32" t="s">
        <v>92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2"/>
    </row>
    <row r="7" spans="1:21" ht="23" x14ac:dyDescent="0.35">
      <c r="A7" s="5" t="s">
        <v>2</v>
      </c>
      <c r="B7" s="6" t="s">
        <v>3</v>
      </c>
      <c r="C7" s="6" t="s">
        <v>4</v>
      </c>
      <c r="D7" s="7" t="s">
        <v>5</v>
      </c>
      <c r="E7" s="7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9" t="s">
        <v>11</v>
      </c>
      <c r="K7" s="9" t="s">
        <v>12</v>
      </c>
      <c r="L7" s="9" t="s">
        <v>13</v>
      </c>
      <c r="M7" s="10" t="s">
        <v>14</v>
      </c>
    </row>
    <row r="8" spans="1:21" s="19" customFormat="1" ht="42" customHeight="1" x14ac:dyDescent="0.35">
      <c r="A8" s="11">
        <v>1</v>
      </c>
      <c r="B8" s="12" t="s">
        <v>15</v>
      </c>
      <c r="C8" s="12" t="s">
        <v>16</v>
      </c>
      <c r="D8" s="13">
        <v>201811000137492</v>
      </c>
      <c r="E8" s="12" t="s">
        <v>17</v>
      </c>
      <c r="F8" s="14">
        <v>68284925.480000004</v>
      </c>
      <c r="G8" s="15">
        <v>117756770.16</v>
      </c>
      <c r="H8" s="15" t="s">
        <v>18</v>
      </c>
      <c r="I8" s="16">
        <v>43783</v>
      </c>
      <c r="J8" s="16">
        <v>45477</v>
      </c>
      <c r="K8" s="12" t="s">
        <v>89</v>
      </c>
      <c r="L8" s="12" t="s">
        <v>19</v>
      </c>
      <c r="M8" s="17">
        <v>0.96</v>
      </c>
      <c r="N8" s="18"/>
      <c r="O8" s="18"/>
      <c r="P8" s="18"/>
      <c r="Q8" s="18"/>
      <c r="R8" s="18"/>
      <c r="S8" s="18"/>
      <c r="T8" s="18"/>
      <c r="U8" s="18"/>
    </row>
    <row r="9" spans="1:21" ht="42" customHeight="1" x14ac:dyDescent="0.35">
      <c r="A9" s="11">
        <v>2</v>
      </c>
      <c r="B9" s="12" t="s">
        <v>20</v>
      </c>
      <c r="C9" s="12" t="s">
        <v>21</v>
      </c>
      <c r="D9" s="13">
        <v>202203000324159</v>
      </c>
      <c r="E9" s="12" t="s">
        <v>17</v>
      </c>
      <c r="F9" s="14">
        <v>38493537.969999999</v>
      </c>
      <c r="G9" s="14">
        <v>44652799.649999999</v>
      </c>
      <c r="H9" s="15" t="s">
        <v>22</v>
      </c>
      <c r="I9" s="16">
        <v>44770</v>
      </c>
      <c r="J9" s="16">
        <v>45489</v>
      </c>
      <c r="K9" s="12" t="s">
        <v>90</v>
      </c>
      <c r="L9" s="12" t="s">
        <v>19</v>
      </c>
      <c r="M9" s="17">
        <v>0.83030000000000004</v>
      </c>
      <c r="N9" s="18"/>
      <c r="O9" s="18"/>
      <c r="P9" s="18"/>
      <c r="Q9" s="18"/>
      <c r="R9" s="18"/>
      <c r="S9" s="18"/>
      <c r="T9" s="18"/>
      <c r="U9" s="18"/>
    </row>
    <row r="10" spans="1:21" ht="61.25" customHeight="1" x14ac:dyDescent="0.35">
      <c r="A10" s="11">
        <v>3</v>
      </c>
      <c r="B10" s="12" t="s">
        <v>23</v>
      </c>
      <c r="C10" s="12" t="s">
        <v>24</v>
      </c>
      <c r="D10" s="13">
        <v>201703000028061</v>
      </c>
      <c r="E10" s="12" t="s">
        <v>25</v>
      </c>
      <c r="F10" s="14">
        <v>4208932.29</v>
      </c>
      <c r="G10" s="14">
        <v>5332936.08</v>
      </c>
      <c r="H10" s="15" t="s">
        <v>91</v>
      </c>
      <c r="I10" s="16">
        <v>44970</v>
      </c>
      <c r="J10" s="16">
        <f>I10+540</f>
        <v>45510</v>
      </c>
      <c r="K10" s="12" t="s">
        <v>88</v>
      </c>
      <c r="L10" s="12" t="s">
        <v>19</v>
      </c>
      <c r="M10" s="17">
        <v>0.48509999999999998</v>
      </c>
      <c r="N10" s="18"/>
      <c r="O10" s="18"/>
      <c r="P10" s="18"/>
      <c r="Q10" s="18"/>
      <c r="R10" s="18"/>
      <c r="S10" s="18"/>
      <c r="T10" s="18"/>
      <c r="U10" s="18"/>
    </row>
    <row r="11" spans="1:21" ht="42" customHeight="1" x14ac:dyDescent="0.35">
      <c r="A11" s="11">
        <v>4</v>
      </c>
      <c r="B11" s="12" t="s">
        <v>27</v>
      </c>
      <c r="C11" s="12" t="s">
        <v>16</v>
      </c>
      <c r="D11" s="13">
        <v>202301000383833</v>
      </c>
      <c r="E11" s="12" t="s">
        <v>28</v>
      </c>
      <c r="F11" s="14">
        <v>7289618.2000000002</v>
      </c>
      <c r="G11" s="14">
        <v>10491983.560000001</v>
      </c>
      <c r="H11" s="15" t="s">
        <v>29</v>
      </c>
      <c r="I11" s="16">
        <v>45105</v>
      </c>
      <c r="J11" s="16">
        <v>45375</v>
      </c>
      <c r="K11" s="12" t="s">
        <v>87</v>
      </c>
      <c r="L11" s="12" t="s">
        <v>19</v>
      </c>
      <c r="M11" s="20">
        <v>0.77490000000000003</v>
      </c>
      <c r="N11" s="18"/>
      <c r="O11" s="18"/>
      <c r="P11" s="18"/>
      <c r="Q11" s="18"/>
      <c r="R11" s="18"/>
      <c r="S11" s="18"/>
      <c r="T11" s="18"/>
      <c r="U11" s="18"/>
    </row>
    <row r="12" spans="1:21" ht="42" customHeight="1" x14ac:dyDescent="0.35">
      <c r="A12" s="11">
        <v>5</v>
      </c>
      <c r="B12" s="12" t="s">
        <v>30</v>
      </c>
      <c r="C12" s="12" t="s">
        <v>31</v>
      </c>
      <c r="D12" s="13">
        <v>202302000384563</v>
      </c>
      <c r="E12" s="12" t="s">
        <v>32</v>
      </c>
      <c r="F12" s="14">
        <v>52357624.43</v>
      </c>
      <c r="G12" s="14">
        <v>52285553.280000001</v>
      </c>
      <c r="H12" s="15" t="s">
        <v>33</v>
      </c>
      <c r="I12" s="16">
        <v>45170</v>
      </c>
      <c r="J12" s="16">
        <f>I12+420</f>
        <v>45590</v>
      </c>
      <c r="K12" s="12" t="s">
        <v>86</v>
      </c>
      <c r="L12" s="12" t="s">
        <v>19</v>
      </c>
      <c r="M12" s="20">
        <v>0.1444</v>
      </c>
      <c r="N12" s="18"/>
      <c r="O12" s="18"/>
      <c r="P12" s="18"/>
      <c r="Q12" s="18"/>
      <c r="R12" s="18"/>
      <c r="S12" s="18"/>
      <c r="T12" s="18"/>
      <c r="U12" s="18"/>
    </row>
    <row r="13" spans="1:21" ht="63" customHeight="1" x14ac:dyDescent="0.35">
      <c r="A13" s="21">
        <v>6</v>
      </c>
      <c r="B13" s="12" t="s">
        <v>34</v>
      </c>
      <c r="C13" s="12" t="s">
        <v>35</v>
      </c>
      <c r="D13" s="13">
        <v>202303000398767</v>
      </c>
      <c r="E13" s="12" t="s">
        <v>32</v>
      </c>
      <c r="F13" s="14">
        <v>104893020.95</v>
      </c>
      <c r="G13" s="14">
        <v>104893020.95</v>
      </c>
      <c r="H13" s="15" t="s">
        <v>26</v>
      </c>
      <c r="I13" s="16">
        <v>45231</v>
      </c>
      <c r="J13" s="16">
        <f>I13+450</f>
        <v>45681</v>
      </c>
      <c r="K13" s="12" t="s">
        <v>85</v>
      </c>
      <c r="L13" s="12" t="s">
        <v>19</v>
      </c>
      <c r="M13" s="20">
        <v>5.4699999999999999E-2</v>
      </c>
    </row>
    <row r="14" spans="1:21" ht="63" customHeight="1" x14ac:dyDescent="0.35">
      <c r="A14" s="21">
        <v>7</v>
      </c>
      <c r="B14" s="12" t="s">
        <v>36</v>
      </c>
      <c r="C14" s="12" t="s">
        <v>37</v>
      </c>
      <c r="D14" s="13">
        <v>202212000376784</v>
      </c>
      <c r="E14" s="12" t="s">
        <v>38</v>
      </c>
      <c r="F14" s="14">
        <v>27429966.039999999</v>
      </c>
      <c r="G14" s="14">
        <v>29295637.34</v>
      </c>
      <c r="H14" s="15" t="s">
        <v>39</v>
      </c>
      <c r="I14" s="16">
        <v>45260</v>
      </c>
      <c r="J14" s="16">
        <f>I14+360</f>
        <v>45620</v>
      </c>
      <c r="K14" s="12" t="s">
        <v>40</v>
      </c>
      <c r="L14" s="12" t="s">
        <v>19</v>
      </c>
      <c r="M14" s="20">
        <v>5.2900000000000003E-2</v>
      </c>
    </row>
    <row r="15" spans="1:21" ht="49" customHeight="1" x14ac:dyDescent="0.35">
      <c r="A15" s="21">
        <v>8</v>
      </c>
      <c r="B15" s="12" t="s">
        <v>41</v>
      </c>
      <c r="C15" s="12" t="s">
        <v>42</v>
      </c>
      <c r="D15" s="13">
        <v>202205000338911</v>
      </c>
      <c r="E15" s="12" t="s">
        <v>43</v>
      </c>
      <c r="F15" s="14">
        <v>15298132.949999999</v>
      </c>
      <c r="G15" s="14">
        <v>15298132.949999999</v>
      </c>
      <c r="H15" s="15" t="s">
        <v>44</v>
      </c>
      <c r="I15" s="16">
        <v>45230</v>
      </c>
      <c r="J15" s="16">
        <f>I15+330</f>
        <v>45560</v>
      </c>
      <c r="K15" s="12" t="s">
        <v>45</v>
      </c>
      <c r="L15" s="12" t="s">
        <v>19</v>
      </c>
      <c r="M15" s="20">
        <v>0.48080000000000001</v>
      </c>
    </row>
    <row r="16" spans="1:21" ht="69" customHeight="1" x14ac:dyDescent="0.35">
      <c r="A16" s="21">
        <v>9</v>
      </c>
      <c r="B16" s="12" t="s">
        <v>46</v>
      </c>
      <c r="C16" s="12" t="s">
        <v>42</v>
      </c>
      <c r="D16" s="13">
        <v>202205000338911</v>
      </c>
      <c r="E16" s="12" t="s">
        <v>47</v>
      </c>
      <c r="F16" s="14">
        <v>8937520.3200000003</v>
      </c>
      <c r="G16" s="14">
        <v>8937520.3200000003</v>
      </c>
      <c r="H16" s="15" t="s">
        <v>48</v>
      </c>
      <c r="I16" s="16">
        <v>45230</v>
      </c>
      <c r="J16" s="16">
        <f>I16+180</f>
        <v>45410</v>
      </c>
      <c r="K16" s="12" t="s">
        <v>45</v>
      </c>
      <c r="L16" s="12" t="s">
        <v>19</v>
      </c>
      <c r="M16" s="20">
        <v>0.25700000000000001</v>
      </c>
      <c r="Q16" s="31"/>
    </row>
    <row r="17" spans="1:13" ht="69" customHeight="1" x14ac:dyDescent="0.35">
      <c r="A17" s="21">
        <v>10</v>
      </c>
      <c r="B17" s="12" t="s">
        <v>49</v>
      </c>
      <c r="C17" s="12" t="s">
        <v>42</v>
      </c>
      <c r="D17" s="13">
        <v>202202000338911</v>
      </c>
      <c r="E17" s="12" t="s">
        <v>43</v>
      </c>
      <c r="F17" s="14">
        <v>16238610.720000001</v>
      </c>
      <c r="G17" s="14">
        <f>16238610.72+1847318.56</f>
        <v>18085929.280000001</v>
      </c>
      <c r="H17" s="15" t="s">
        <v>44</v>
      </c>
      <c r="I17" s="16">
        <v>45230</v>
      </c>
      <c r="J17" s="16">
        <f>I17+330</f>
        <v>45560</v>
      </c>
      <c r="K17" s="12" t="s">
        <v>45</v>
      </c>
      <c r="L17" s="12" t="s">
        <v>19</v>
      </c>
      <c r="M17" s="20">
        <v>0.47670000000000001</v>
      </c>
    </row>
    <row r="18" spans="1:13" ht="69" customHeight="1" x14ac:dyDescent="0.35">
      <c r="A18" s="21">
        <v>11</v>
      </c>
      <c r="B18" s="12" t="s">
        <v>73</v>
      </c>
      <c r="C18" s="12" t="s">
        <v>42</v>
      </c>
      <c r="D18" s="13">
        <v>202303000399057</v>
      </c>
      <c r="E18" s="12" t="s">
        <v>43</v>
      </c>
      <c r="F18" s="14">
        <v>14388652.17</v>
      </c>
      <c r="G18" s="14">
        <v>14388652.17</v>
      </c>
      <c r="H18" s="15" t="s">
        <v>76</v>
      </c>
      <c r="I18" s="16">
        <v>45287</v>
      </c>
      <c r="J18" s="16">
        <f>I18+300</f>
        <v>45587</v>
      </c>
      <c r="K18" s="12" t="s">
        <v>45</v>
      </c>
      <c r="L18" s="12" t="s">
        <v>19</v>
      </c>
      <c r="M18" s="20">
        <v>0.38419999999999999</v>
      </c>
    </row>
    <row r="19" spans="1:13" ht="69" customHeight="1" x14ac:dyDescent="0.35">
      <c r="A19" s="21">
        <v>12</v>
      </c>
      <c r="B19" s="12" t="s">
        <v>74</v>
      </c>
      <c r="C19" s="12" t="s">
        <v>42</v>
      </c>
      <c r="D19" s="13">
        <v>202303000399057</v>
      </c>
      <c r="E19" s="12" t="s">
        <v>77</v>
      </c>
      <c r="F19" s="14">
        <v>12864784.960000001</v>
      </c>
      <c r="G19" s="14">
        <f>12864784.96+875001.5</f>
        <v>13739786.460000001</v>
      </c>
      <c r="H19" s="15" t="s">
        <v>29</v>
      </c>
      <c r="I19" s="16">
        <v>45286</v>
      </c>
      <c r="J19" s="16">
        <f>I19+270</f>
        <v>45556</v>
      </c>
      <c r="K19" s="12" t="s">
        <v>45</v>
      </c>
      <c r="L19" s="12" t="s">
        <v>19</v>
      </c>
      <c r="M19" s="20">
        <v>0.1663</v>
      </c>
    </row>
    <row r="20" spans="1:13" ht="69" customHeight="1" x14ac:dyDescent="0.35">
      <c r="A20" s="21">
        <v>13</v>
      </c>
      <c r="B20" s="12" t="s">
        <v>75</v>
      </c>
      <c r="C20" s="12" t="s">
        <v>42</v>
      </c>
      <c r="D20" s="13">
        <v>202303000399057</v>
      </c>
      <c r="E20" s="12" t="s">
        <v>43</v>
      </c>
      <c r="F20" s="14">
        <v>16078712.93</v>
      </c>
      <c r="G20" s="14">
        <v>16078712.93</v>
      </c>
      <c r="H20" s="15" t="s">
        <v>44</v>
      </c>
      <c r="I20" s="16">
        <v>45286</v>
      </c>
      <c r="J20" s="16">
        <f>I20+330</f>
        <v>45616</v>
      </c>
      <c r="K20" s="12" t="s">
        <v>45</v>
      </c>
      <c r="L20" s="12" t="s">
        <v>19</v>
      </c>
      <c r="M20" s="20">
        <v>0.27250000000000002</v>
      </c>
    </row>
    <row r="21" spans="1:13" ht="69" customHeight="1" x14ac:dyDescent="0.35">
      <c r="A21" s="21">
        <v>14</v>
      </c>
      <c r="B21" s="12" t="s">
        <v>78</v>
      </c>
      <c r="C21" s="12" t="s">
        <v>42</v>
      </c>
      <c r="D21" s="13">
        <v>202303000399059</v>
      </c>
      <c r="E21" s="12" t="s">
        <v>43</v>
      </c>
      <c r="F21" s="14">
        <v>10139841.33</v>
      </c>
      <c r="G21" s="14">
        <v>10139841.33</v>
      </c>
      <c r="H21" s="15" t="s">
        <v>79</v>
      </c>
      <c r="I21" s="16">
        <v>45286</v>
      </c>
      <c r="J21" s="16">
        <f>I21+210</f>
        <v>45496</v>
      </c>
      <c r="K21" s="12" t="s">
        <v>45</v>
      </c>
      <c r="L21" s="12" t="s">
        <v>19</v>
      </c>
      <c r="M21" s="20">
        <v>0.5474</v>
      </c>
    </row>
    <row r="22" spans="1:13" ht="69" customHeight="1" x14ac:dyDescent="0.35">
      <c r="A22" s="21">
        <v>15</v>
      </c>
      <c r="B22" s="12" t="s">
        <v>81</v>
      </c>
      <c r="C22" s="12" t="s">
        <v>42</v>
      </c>
      <c r="D22" s="13">
        <v>202303000399059</v>
      </c>
      <c r="E22" s="12" t="s">
        <v>43</v>
      </c>
      <c r="F22" s="14">
        <v>9960078.5</v>
      </c>
      <c r="G22" s="14">
        <v>9960078.5</v>
      </c>
      <c r="H22" s="15" t="s">
        <v>29</v>
      </c>
      <c r="I22" s="16">
        <v>45286</v>
      </c>
      <c r="J22" s="16">
        <f>I22+270</f>
        <v>45556</v>
      </c>
      <c r="K22" s="12" t="s">
        <v>45</v>
      </c>
      <c r="L22" s="12" t="s">
        <v>19</v>
      </c>
      <c r="M22" s="20">
        <v>0.44169999999999998</v>
      </c>
    </row>
    <row r="23" spans="1:13" ht="69" customHeight="1" x14ac:dyDescent="0.35">
      <c r="A23" s="21">
        <v>16</v>
      </c>
      <c r="B23" s="12" t="s">
        <v>82</v>
      </c>
      <c r="C23" s="12" t="s">
        <v>42</v>
      </c>
      <c r="D23" s="13">
        <v>202303000399059</v>
      </c>
      <c r="E23" s="12" t="s">
        <v>80</v>
      </c>
      <c r="F23" s="14">
        <v>8746046.4900000002</v>
      </c>
      <c r="G23" s="14">
        <v>8746046.4900000002</v>
      </c>
      <c r="H23" s="15" t="s">
        <v>79</v>
      </c>
      <c r="I23" s="16">
        <v>44983</v>
      </c>
      <c r="J23" s="16">
        <f>I23+210</f>
        <v>45193</v>
      </c>
      <c r="K23" s="12" t="s">
        <v>45</v>
      </c>
      <c r="L23" s="12" t="s">
        <v>19</v>
      </c>
      <c r="M23" s="20">
        <v>0.1103</v>
      </c>
    </row>
    <row r="24" spans="1:13" ht="69" customHeight="1" x14ac:dyDescent="0.35">
      <c r="A24" s="21">
        <v>17</v>
      </c>
      <c r="B24" s="12" t="s">
        <v>84</v>
      </c>
      <c r="C24" s="12" t="s">
        <v>42</v>
      </c>
      <c r="D24" s="13">
        <v>202309000442870</v>
      </c>
      <c r="E24" s="12" t="s">
        <v>43</v>
      </c>
      <c r="F24" s="14">
        <v>15263481.310000001</v>
      </c>
      <c r="G24" s="14">
        <v>15263481.310000001</v>
      </c>
      <c r="H24" s="15" t="s">
        <v>29</v>
      </c>
      <c r="I24" s="16">
        <v>44983</v>
      </c>
      <c r="J24" s="16">
        <f>I24+270</f>
        <v>45253</v>
      </c>
      <c r="K24" s="12" t="s">
        <v>45</v>
      </c>
      <c r="L24" s="12" t="s">
        <v>19</v>
      </c>
      <c r="M24" s="20">
        <v>0.18140000000000001</v>
      </c>
    </row>
    <row r="25" spans="1:13" ht="69" customHeight="1" x14ac:dyDescent="0.35">
      <c r="A25" s="21">
        <v>18</v>
      </c>
      <c r="B25" s="12" t="s">
        <v>50</v>
      </c>
      <c r="C25" s="12" t="s">
        <v>51</v>
      </c>
      <c r="D25" s="13">
        <v>202210000363795</v>
      </c>
      <c r="E25" s="12" t="s">
        <v>52</v>
      </c>
      <c r="F25" s="14">
        <v>29849900</v>
      </c>
      <c r="G25" s="14">
        <v>29849900</v>
      </c>
      <c r="H25" s="15" t="s">
        <v>53</v>
      </c>
      <c r="I25" s="16">
        <v>44909</v>
      </c>
      <c r="J25" s="16">
        <f>I25+450</f>
        <v>45359</v>
      </c>
      <c r="K25" s="12" t="s">
        <v>54</v>
      </c>
      <c r="L25" s="12" t="s">
        <v>19</v>
      </c>
      <c r="M25" s="20">
        <v>0.25669999999999998</v>
      </c>
    </row>
    <row r="26" spans="1:13" ht="8" hidden="1" customHeight="1" x14ac:dyDescent="0.35">
      <c r="A26" s="22" t="s">
        <v>55</v>
      </c>
      <c r="B26" s="22" t="s">
        <v>56</v>
      </c>
      <c r="C26" s="22" t="s">
        <v>57</v>
      </c>
      <c r="D26" s="22" t="s">
        <v>58</v>
      </c>
      <c r="E26" s="22" t="s">
        <v>59</v>
      </c>
      <c r="F26" s="22" t="s">
        <v>60</v>
      </c>
      <c r="G26" s="22" t="s">
        <v>61</v>
      </c>
      <c r="H26" s="22" t="s">
        <v>62</v>
      </c>
      <c r="I26" s="22" t="s">
        <v>63</v>
      </c>
      <c r="J26" s="22" t="s">
        <v>64</v>
      </c>
      <c r="K26" s="22" t="s">
        <v>65</v>
      </c>
      <c r="L26" s="22" t="s">
        <v>66</v>
      </c>
      <c r="M26" s="22" t="s">
        <v>67</v>
      </c>
    </row>
    <row r="27" spans="1:13" x14ac:dyDescent="0.35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35">
      <c r="B28" s="24" t="s">
        <v>69</v>
      </c>
      <c r="C28" s="25" t="s">
        <v>70</v>
      </c>
      <c r="D28" s="25"/>
      <c r="E28" s="2"/>
      <c r="F28" s="26"/>
      <c r="G28" s="26"/>
      <c r="H28" s="26"/>
      <c r="I28" s="27"/>
      <c r="J28" s="27"/>
      <c r="K28" s="27"/>
      <c r="L28"/>
    </row>
    <row r="29" spans="1:13" x14ac:dyDescent="0.35">
      <c r="B29" s="24" t="s">
        <v>71</v>
      </c>
      <c r="C29" s="28" t="s">
        <v>72</v>
      </c>
      <c r="D29" s="29"/>
      <c r="E29" s="24"/>
      <c r="F29" s="26"/>
      <c r="G29" s="26"/>
      <c r="H29" s="26"/>
      <c r="I29" s="27"/>
      <c r="J29" s="27"/>
      <c r="K29" s="27"/>
      <c r="L29"/>
    </row>
    <row r="30" spans="1:13" x14ac:dyDescent="0.35">
      <c r="L30"/>
    </row>
    <row r="31" spans="1:13" x14ac:dyDescent="0.35">
      <c r="L31"/>
    </row>
    <row r="32" spans="1:13" x14ac:dyDescent="0.35">
      <c r="L32"/>
    </row>
    <row r="33" spans="12:12" x14ac:dyDescent="0.35">
      <c r="L33"/>
    </row>
    <row r="34" spans="12:12" x14ac:dyDescent="0.35">
      <c r="L34"/>
    </row>
    <row r="35" spans="12:12" x14ac:dyDescent="0.35">
      <c r="L35"/>
    </row>
    <row r="36" spans="12:12" x14ac:dyDescent="0.35">
      <c r="L36"/>
    </row>
    <row r="37" spans="12:12" x14ac:dyDescent="0.35">
      <c r="L37" s="30" t="s">
        <v>55</v>
      </c>
    </row>
  </sheetData>
  <mergeCells count="1">
    <mergeCell ref="A6:L6"/>
  </mergeCells>
  <hyperlinks>
    <hyperlink ref="C29" r:id="rId1" xr:uid="{00000000-0004-0000-0000-000000000000}"/>
  </hyperlinks>
  <pageMargins left="0.51180555555555496" right="0.51180555555555496" top="0.78749999999999998" bottom="0.78749999999999998" header="0.51180555555555496" footer="0.51180555555555496"/>
  <pageSetup paperSize="9" scale="53" firstPageNumber="0" fitToHeight="0" orientation="landscape" r:id="rId2"/>
  <rowBreaks count="1" manualBreakCount="1">
    <brk id="20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Plan1</vt:lpstr>
      <vt:lpstr>Plan1!_FiltrarBancodeDados</vt:lpstr>
      <vt:lpstr>Plan1!Area_de_impressao</vt:lpstr>
      <vt:lpstr>Plan1!Print_Area_0</vt:lpstr>
    </vt:vector>
  </TitlesOfParts>
  <Company>TJGO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dos Anjos Casarotto</dc:creator>
  <cp:lastModifiedBy>Mayara Andre Penaranda</cp:lastModifiedBy>
  <cp:revision>8</cp:revision>
  <cp:lastPrinted>2024-04-30T19:51:10Z</cp:lastPrinted>
  <dcterms:created xsi:type="dcterms:W3CDTF">2020-03-20T14:06:06Z</dcterms:created>
  <dcterms:modified xsi:type="dcterms:W3CDTF">2024-04-30T19:51:18Z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TJGO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