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go/Documents/"/>
    </mc:Choice>
  </mc:AlternateContent>
  <xr:revisionPtr revIDLastSave="0" documentId="8_{800472CE-A8F2-584F-BF79-928E2E8192A5}" xr6:coauthVersionLast="47" xr6:coauthVersionMax="47" xr10:uidLastSave="{00000000-0000-0000-0000-000000000000}"/>
  <bookViews>
    <workbookView xWindow="51200" yWindow="0" windowWidth="38400" windowHeight="21600" tabRatio="989" xr2:uid="{00000000-000D-0000-FFFF-FFFF00000000}"/>
  </bookViews>
  <sheets>
    <sheet name="Plan1" sheetId="1" r:id="rId1"/>
  </sheets>
  <definedNames>
    <definedName name="_xlnm._FilterDatabase" localSheetId="0" hidden="1">Plan1!$A$7:$M$17</definedName>
    <definedName name="_xlnm.Print_Area" localSheetId="0">Plan1!$A$1:$M$23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 l="1"/>
  <c r="G12" i="1" l="1"/>
  <c r="J11" i="1" l="1"/>
  <c r="G11" i="1"/>
  <c r="J9" i="1" l="1"/>
</calcChain>
</file>

<file path=xl/sharedStrings.xml><?xml version="1.0" encoding="utf-8"?>
<sst xmlns="http://schemas.openxmlformats.org/spreadsheetml/2006/main" count="96" uniqueCount="77">
  <si>
    <t>PODER JUDICIÁRIO</t>
  </si>
  <si>
    <t>Diretoria de Engenharia e Arquitetura</t>
  </si>
  <si>
    <t>Divisão de Engenharia</t>
  </si>
  <si>
    <t>ITEM</t>
  </si>
  <si>
    <t>OBRA</t>
  </si>
  <si>
    <t>ENDEREÇO</t>
  </si>
  <si>
    <t>PROAD Nº</t>
  </si>
  <si>
    <t>EMPRESA</t>
  </si>
  <si>
    <t>PRAZO DE EXECUÇÃO</t>
  </si>
  <si>
    <t>DATA DE INÍCIO</t>
  </si>
  <si>
    <t>ETAPAS</t>
  </si>
  <si>
    <t>STATUS</t>
  </si>
  <si>
    <t>Reforma do Bloco B do Complexo do Tribunal de Justiça do Estado de Goiás</t>
  </si>
  <si>
    <t>R. 10, 165 - St. Oeste, Goiânia – GO</t>
  </si>
  <si>
    <t>Ademaldo Construções e Projetos LTDA</t>
  </si>
  <si>
    <t>Em andamento</t>
  </si>
  <si>
    <t>Reforma e Ampliação do Fórum da Comarca de Mineiros</t>
  </si>
  <si>
    <t>Rua 10 com Rua Abade Brendan Qd 07 Lt 01 s/nº, N. S. de Fátima Mineiros- GO</t>
  </si>
  <si>
    <t>Lars Locações e Engenharia Ltda.</t>
  </si>
  <si>
    <t>411 dias</t>
  </si>
  <si>
    <t>Obra Concluída</t>
  </si>
  <si>
    <t>Obra concluída / Recebimento Definitivo</t>
  </si>
  <si>
    <t>Lars Locações e Engenharia EIRELI</t>
  </si>
  <si>
    <t>Construção do prédio destinado ao Tribunais do Juri da Comarca de Goiânia</t>
  </si>
  <si>
    <t>Avenida Olinda, esquina com Rua PL-03, Qd. G, Lt. 04, Park Lozandes,
Goiânia - GO</t>
  </si>
  <si>
    <t>600 dias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</si>
  <si>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</si>
  <si>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</si>
  <si>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</si>
  <si>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Adaptação do Tribunal do Júri, execução de calçada externa, execução da  estrutura da ampliação do arquivo, instalações elétricas  e hidrossanitárias</t>
  </si>
  <si>
    <t>Adequações Gerais no Complexo</t>
  </si>
  <si>
    <t>270 dias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</si>
  <si>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</si>
  <si>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</si>
  <si>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</si>
  <si>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</si>
  <si>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</si>
  <si>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Execução de pintura, demolição de concreto, raspagem de piso e execução de calçada externa.</t>
  </si>
  <si>
    <t>450 dias</t>
  </si>
  <si>
    <t>Finalizaçao do Inovajus e Diretoria de Planejamento</t>
  </si>
  <si>
    <t>Execução de alvenaria e reboco, instalações elétricas e hidrossanitárias</t>
  </si>
  <si>
    <t>Porto Belo Engenharia e Comércio ltda</t>
  </si>
  <si>
    <t>420 dias</t>
  </si>
  <si>
    <t>Rua entre Avenida Comercial Rua PB-07 e Rua PB-09 - Parque Brasilia 2ª etapa</t>
  </si>
  <si>
    <t>Coluna1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</si>
  <si>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</si>
  <si>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</si>
  <si>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Revitalização externa e modernização de fachadas e Coberturas dos Edifícios do tjgo, no interior do Estado (LOTE1)</t>
  </si>
  <si>
    <t>Diversos</t>
  </si>
  <si>
    <t>GENNEIS ENGENHARIA E CONSULTORIA LTDA.</t>
  </si>
  <si>
    <t>OBRAS EM ANDAMENTO - ATUALIZAÇÃO DE NOVEMBRO DE 2023</t>
  </si>
  <si>
    <t>LARS LOCAÇÕES E ENGENHARIA EIRELI-ME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</si>
  <si>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</si>
  <si>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</si>
  <si>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</si>
  <si>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</si>
  <si>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</si>
  <si>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</si>
  <si>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</si>
  <si>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</si>
  <si>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</si>
  <si>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</si>
  <si>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</si>
  <si>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</si>
  <si>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Revitalização externa e modernização de fachadase Coberturas dos Edifícios dp TJGO (Lote 03)</t>
  </si>
  <si>
    <t>Revitalização externa e modernização de fachadas e coberturas dos Edifícios do tjgo, no interior do Estado (LOTE 2)</t>
  </si>
  <si>
    <t>Construçao do 2º Fórum da Comarca de Anapolis</t>
  </si>
  <si>
    <t xml:space="preserve">180 dias </t>
  </si>
  <si>
    <t>330 dias</t>
  </si>
  <si>
    <t>Ordem de Serviço</t>
  </si>
  <si>
    <t>Ordem de serviço</t>
  </si>
  <si>
    <t>1694 dias</t>
  </si>
  <si>
    <t>Escavaçao e Fundaçao</t>
  </si>
  <si>
    <t>VALOR INCIAL (R$)</t>
  </si>
  <si>
    <t>VALOR ATUAL (R$)</t>
  </si>
  <si>
    <t>PREVISÃO DE CONCLUSÃO</t>
  </si>
  <si>
    <t>PERCENTUAL 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</si>
</sst>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name val="Arial"/>
      <family val="2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Border="0" applyProtection="0"/>
    <xf numFmtId="0" fontId="12" fillId="0" borderId="0"/>
  </cellStyleXfs>
  <cellXfs count="36">
    <xf numFmtId="0" fontId="0" fillId="0" borderId="0" xfId="0"/>
    <xf numFmtId="0" fontId="12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/>
    </xf>
    <xf numFmtId="4" fontId="3" fillId="0" borderId="2" xfId="2" applyNumberFormat="1" applyFont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10" fontId="3" fillId="0" borderId="3" xfId="2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4" xfId="2" applyFont="1" applyBorder="1" applyAlignment="1">
      <alignment horizontal="center" vertical="center" wrapText="1"/>
    </xf>
    <xf numFmtId="4" fontId="3" fillId="0" borderId="4" xfId="2" applyNumberFormat="1" applyFont="1" applyBorder="1" applyAlignment="1">
      <alignment horizontal="center" vertical="center" wrapText="1"/>
    </xf>
    <xf numFmtId="4" fontId="3" fillId="0" borderId="4" xfId="2" applyNumberFormat="1" applyFont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1" applyBorder="1" applyProtection="1"/>
    <xf numFmtId="0" fontId="11" fillId="0" borderId="0" xfId="1" applyFont="1" applyBorder="1" applyAlignment="1" applyProtection="1">
      <alignment horizontal="left" vertical="center"/>
    </xf>
    <xf numFmtId="10" fontId="3" fillId="0" borderId="2" xfId="2" applyNumberFormat="1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" fontId="5" fillId="0" borderId="8" xfId="2" applyNumberFormat="1" applyFont="1" applyBorder="1" applyAlignment="1">
      <alignment horizontal="center" vertical="center" wrapText="1"/>
    </xf>
    <xf numFmtId="4" fontId="5" fillId="0" borderId="9" xfId="2" applyNumberFormat="1" applyFont="1" applyBorder="1" applyAlignment="1">
      <alignment horizontal="center" vertical="center" wrapText="1"/>
    </xf>
    <xf numFmtId="4" fontId="5" fillId="0" borderId="10" xfId="2" applyNumberFormat="1" applyFont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Texto Explicativo" xfId="2" builtinId="53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thin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Arial"/>
        <family val="2"/>
        <charset val="1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0</xdr:row>
      <xdr:rowOff>35280</xdr:rowOff>
    </xdr:from>
    <xdr:to>
      <xdr:col>1</xdr:col>
      <xdr:colOff>1698480</xdr:colOff>
      <xdr:row>2</xdr:row>
      <xdr:rowOff>120600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35280"/>
          <a:ext cx="2371320" cy="6184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AA2F9-0B16-4616-9AEE-41736A68878F}" name="Tabela1" displayName="Tabela1" ref="L29:L30" insertRow="1" totalsRowShown="0" headerRowCellStyle="Texto Explicativo" dataCellStyle="Texto Explicativo">
  <autoFilter ref="L29:L30" xr:uid="{41BAA2F9-0B16-4616-9AEE-41736A68878F}"/>
  <tableColumns count="1">
    <tableColumn id="1" xr3:uid="{01AF57E2-B4CB-465E-84A0-64499D3BBCF3}" name="Coluna1" dataCellStyle="Texto Explicativ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14493E-645C-4539-B236-34A0795DAB21}" name="Tabela2" displayName="Tabela2" ref="A18:M19" totalsRowShown="0" headerRowDxfId="17" dataDxfId="15" headerRowBorderDxfId="16" tableBorderDxfId="14" totalsRowBorderDxfId="13" headerRowCellStyle="Texto Explicativo" dataCellStyle="Texto Explicativo">
  <autoFilter ref="A18:M19" xr:uid="{A014493E-645C-4539-B236-34A0795DAB21}"/>
  <tableColumns count="13">
    <tableColumn id="1" xr3:uid="{668554F8-5C20-4274-8205-AAE05C749D65}" name="Coluna1" dataDxfId="12" dataCellStyle="Texto Explicativo"/>
    <tableColumn id="2" xr3:uid="{34C460B3-28F7-4387-9353-783F4D2870AC}" name="Coluna2" dataDxfId="11" dataCellStyle="Texto Explicativo"/>
    <tableColumn id="3" xr3:uid="{77221F08-5488-406A-8B68-9F45D81FA57F}" name="Coluna3" dataDxfId="10" dataCellStyle="Texto Explicativo"/>
    <tableColumn id="4" xr3:uid="{D06F7855-11C7-4A81-B149-03FABE944A76}" name="Coluna4" dataDxfId="9" dataCellStyle="Texto Explicativo"/>
    <tableColumn id="5" xr3:uid="{792EED77-B400-4A0E-9A2B-807F45370511}" name="Coluna5" dataDxfId="8" dataCellStyle="Texto Explicativo"/>
    <tableColumn id="6" xr3:uid="{A17E1DBE-1136-4FA6-9039-A11C0B0F02C9}" name="Coluna6" dataDxfId="7" dataCellStyle="Texto Explicativo"/>
    <tableColumn id="7" xr3:uid="{F8657E31-B25B-441F-8036-0342F3CCFA05}" name="Coluna7" dataDxfId="6" dataCellStyle="Texto Explicativo"/>
    <tableColumn id="8" xr3:uid="{6E0B84AC-409D-48D6-BB89-6198318D6E00}" name="Coluna8" dataDxfId="5" dataCellStyle="Texto Explicativo"/>
    <tableColumn id="9" xr3:uid="{7E10A6A9-2872-4289-AE1E-A85CC15124A0}" name="Coluna9" dataDxfId="4" dataCellStyle="Texto Explicativo"/>
    <tableColumn id="10" xr3:uid="{3D60EAC4-A734-417C-BDD6-B6AC527BA1F3}" name="Coluna10" dataDxfId="3" dataCellStyle="Texto Explicativo"/>
    <tableColumn id="11" xr3:uid="{9C308077-D820-410C-9E42-62C232A90A85}" name="Coluna11" dataDxfId="2" dataCellStyle="Texto Explicativo"/>
    <tableColumn id="12" xr3:uid="{D8993787-C379-46BE-A5E4-5059E5360DE2}" name="Coluna12" dataDxfId="1" dataCellStyle="Texto Explicativo"/>
    <tableColumn id="13" xr3:uid="{A4CB2D90-6C77-499C-B616-389E283FB291}" name="Coluna13" dataDxfId="0" dataCellStyle="Texto Explicativ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view="pageBreakPreview" zoomScaleNormal="100" workbookViewId="0">
      <selection activeCell="G11" sqref="G11"/>
    </sheetView>
  </sheetViews>
  <sheetFormatPr baseColWidth="10" defaultColWidth="8.83203125" defaultRowHeight="15" x14ac:dyDescent="0.2"/>
  <cols>
    <col min="1" max="1" width="11" style="1"/>
    <col min="2" max="2" width="31.33203125" style="1"/>
    <col min="3" max="3" width="29.83203125" style="1"/>
    <col min="4" max="8" width="17.1640625" style="1"/>
    <col min="9" max="9" width="16" style="1"/>
    <col min="10" max="10" width="17.1640625" style="1"/>
    <col min="11" max="11" width="31" style="1"/>
    <col min="12" max="12" width="20.5" style="1"/>
    <col min="13" max="13" width="17.1640625" style="1"/>
    <col min="14" max="21" width="17.1640625"/>
    <col min="22" max="1025" width="8.1640625"/>
  </cols>
  <sheetData>
    <row r="1" spans="1:21" ht="2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4"/>
      <c r="N3" s="4"/>
      <c r="O3" s="4"/>
      <c r="P3" s="4"/>
      <c r="Q3" s="4"/>
      <c r="R3" s="4"/>
    </row>
    <row r="4" spans="1:21" ht="2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thickBot="1" x14ac:dyDescent="0.25">
      <c r="A6" s="28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"/>
    </row>
    <row r="7" spans="1:21" ht="26" x14ac:dyDescent="0.2">
      <c r="A7" s="30" t="s">
        <v>3</v>
      </c>
      <c r="B7" s="31" t="s">
        <v>4</v>
      </c>
      <c r="C7" s="31" t="s">
        <v>5</v>
      </c>
      <c r="D7" s="32" t="s">
        <v>6</v>
      </c>
      <c r="E7" s="32" t="s">
        <v>7</v>
      </c>
      <c r="F7" s="33" t="s">
        <v>73</v>
      </c>
      <c r="G7" s="33" t="s">
        <v>74</v>
      </c>
      <c r="H7" s="33" t="s">
        <v>8</v>
      </c>
      <c r="I7" s="33" t="s">
        <v>9</v>
      </c>
      <c r="J7" s="34" t="s">
        <v>75</v>
      </c>
      <c r="K7" s="34" t="s">
        <v>10</v>
      </c>
      <c r="L7" s="34" t="s">
        <v>11</v>
      </c>
      <c r="M7" s="35" t="s">
        <v>76</v>
      </c>
    </row>
    <row r="8" spans="1:21" s="14" customFormat="1" ht="42" customHeight="1" x14ac:dyDescent="0.2">
      <c r="A8" s="5">
        <v>1</v>
      </c>
      <c r="B8" s="6" t="s">
        <v>12</v>
      </c>
      <c r="C8" s="6" t="s">
        <v>13</v>
      </c>
      <c r="D8" s="7">
        <v>201811000137492</v>
      </c>
      <c r="E8" s="6" t="s">
        <v>14</v>
      </c>
      <c r="F8" s="8">
        <v>68284925.480000004</v>
      </c>
      <c r="G8" s="9">
        <v>115193894.52</v>
      </c>
      <c r="H8" s="9" t="s">
        <v>71</v>
      </c>
      <c r="I8" s="10">
        <v>43783</v>
      </c>
      <c r="J8" s="10">
        <v>45477</v>
      </c>
      <c r="K8" s="11" t="s">
        <v>39</v>
      </c>
      <c r="L8" s="6" t="s">
        <v>15</v>
      </c>
      <c r="M8" s="12">
        <v>0.96</v>
      </c>
      <c r="N8" s="13"/>
      <c r="O8" s="13"/>
      <c r="P8" s="13"/>
      <c r="Q8" s="13"/>
      <c r="R8" s="13"/>
      <c r="S8" s="13"/>
      <c r="T8" s="13"/>
      <c r="U8" s="13"/>
    </row>
    <row r="9" spans="1:21" ht="42" customHeight="1" x14ac:dyDescent="0.2">
      <c r="A9" s="5">
        <v>2</v>
      </c>
      <c r="B9" s="15" t="s">
        <v>16</v>
      </c>
      <c r="C9" s="15" t="s">
        <v>17</v>
      </c>
      <c r="D9" s="7">
        <v>202011000248285</v>
      </c>
      <c r="E9" s="15" t="s">
        <v>18</v>
      </c>
      <c r="F9" s="16">
        <v>4169651.69</v>
      </c>
      <c r="G9" s="17">
        <v>5460721.3399999999</v>
      </c>
      <c r="H9" s="17" t="s">
        <v>19</v>
      </c>
      <c r="I9" s="18">
        <v>44447</v>
      </c>
      <c r="J9" s="18">
        <f>I9+411</f>
        <v>44858</v>
      </c>
      <c r="K9" s="18" t="s">
        <v>20</v>
      </c>
      <c r="L9" s="6" t="s">
        <v>21</v>
      </c>
      <c r="M9" s="12">
        <v>1</v>
      </c>
      <c r="N9" s="13"/>
      <c r="O9" s="13"/>
      <c r="P9" s="13"/>
      <c r="Q9" s="13"/>
      <c r="R9" s="13"/>
      <c r="S9" s="13"/>
      <c r="T9" s="13"/>
      <c r="U9" s="13"/>
    </row>
    <row r="10" spans="1:21" ht="42" customHeight="1" x14ac:dyDescent="0.2">
      <c r="A10" s="5">
        <v>3</v>
      </c>
      <c r="B10" s="6" t="s">
        <v>23</v>
      </c>
      <c r="C10" s="6" t="s">
        <v>24</v>
      </c>
      <c r="D10" s="7">
        <v>202203000324159</v>
      </c>
      <c r="E10" s="6" t="s">
        <v>14</v>
      </c>
      <c r="F10" s="8">
        <v>38493537.969999999</v>
      </c>
      <c r="G10" s="8">
        <v>41962443.68</v>
      </c>
      <c r="H10" s="9" t="s">
        <v>25</v>
      </c>
      <c r="I10" s="10">
        <v>44770</v>
      </c>
      <c r="J10" s="10">
        <v>45369</v>
      </c>
      <c r="K10" s="11" t="s">
        <v>40</v>
      </c>
      <c r="L10" s="6" t="s">
        <v>15</v>
      </c>
      <c r="M10" s="12">
        <v>0.41220000000000001</v>
      </c>
      <c r="N10" s="13"/>
      <c r="O10" s="13"/>
      <c r="P10" s="13"/>
      <c r="Q10" s="13"/>
      <c r="R10" s="13"/>
      <c r="S10" s="13"/>
      <c r="T10" s="13"/>
      <c r="U10" s="13"/>
    </row>
    <row r="11" spans="1:21" ht="61.25" customHeight="1" x14ac:dyDescent="0.2">
      <c r="A11" s="5">
        <v>4</v>
      </c>
      <c r="B11" s="6" t="s">
        <v>26</v>
      </c>
      <c r="C11" s="6" t="s">
        <v>27</v>
      </c>
      <c r="D11" s="7">
        <v>201703000028061</v>
      </c>
      <c r="E11" s="6" t="s">
        <v>28</v>
      </c>
      <c r="F11" s="8">
        <v>4208932.29</v>
      </c>
      <c r="G11" s="8">
        <f>F11+497703.77</f>
        <v>4706636.0600000005</v>
      </c>
      <c r="H11" s="9" t="s">
        <v>38</v>
      </c>
      <c r="I11" s="10">
        <v>44970</v>
      </c>
      <c r="J11" s="10">
        <f>I11+450</f>
        <v>45420</v>
      </c>
      <c r="K11" s="11" t="s">
        <v>29</v>
      </c>
      <c r="L11" s="6" t="s">
        <v>15</v>
      </c>
      <c r="M11" s="12">
        <v>0.28439999999999999</v>
      </c>
      <c r="N11" s="13"/>
      <c r="O11" s="13"/>
      <c r="P11" s="13"/>
      <c r="Q11" s="13"/>
      <c r="R11" s="13"/>
      <c r="S11" s="13"/>
      <c r="T11" s="13"/>
      <c r="U11" s="13"/>
    </row>
    <row r="12" spans="1:21" ht="42" customHeight="1" x14ac:dyDescent="0.2">
      <c r="A12" s="5">
        <v>5</v>
      </c>
      <c r="B12" s="6" t="s">
        <v>30</v>
      </c>
      <c r="C12" s="6" t="s">
        <v>13</v>
      </c>
      <c r="D12" s="7">
        <v>202301000383833</v>
      </c>
      <c r="E12" s="6" t="s">
        <v>22</v>
      </c>
      <c r="F12" s="8">
        <v>7289618.2000000002</v>
      </c>
      <c r="G12" s="8">
        <f>7289618.2+1466211.79</f>
        <v>8755829.9900000002</v>
      </c>
      <c r="H12" s="9" t="s">
        <v>31</v>
      </c>
      <c r="I12" s="10">
        <v>45105</v>
      </c>
      <c r="J12" s="10">
        <v>45375</v>
      </c>
      <c r="K12" s="11" t="s">
        <v>37</v>
      </c>
      <c r="L12" s="6" t="s">
        <v>15</v>
      </c>
      <c r="M12" s="25">
        <v>0.31580000000000003</v>
      </c>
      <c r="N12" s="13"/>
      <c r="O12" s="13"/>
      <c r="P12" s="13"/>
      <c r="Q12" s="13"/>
      <c r="R12" s="13"/>
      <c r="S12" s="13"/>
      <c r="T12" s="13"/>
      <c r="U12" s="13"/>
    </row>
    <row r="13" spans="1:21" ht="42" customHeight="1" x14ac:dyDescent="0.2">
      <c r="A13" s="5">
        <v>6</v>
      </c>
      <c r="B13" s="6" t="s">
        <v>66</v>
      </c>
      <c r="C13" s="6" t="s">
        <v>43</v>
      </c>
      <c r="D13" s="7">
        <v>202302000384563</v>
      </c>
      <c r="E13" s="6" t="s">
        <v>41</v>
      </c>
      <c r="F13" s="8">
        <v>52357624.43</v>
      </c>
      <c r="G13" s="8">
        <v>52357624.43</v>
      </c>
      <c r="H13" s="9" t="s">
        <v>42</v>
      </c>
      <c r="I13" s="10">
        <v>45170</v>
      </c>
      <c r="J13" s="10">
        <f>I13+420</f>
        <v>45590</v>
      </c>
      <c r="K13" s="11" t="s">
        <v>72</v>
      </c>
      <c r="L13" s="6" t="s">
        <v>15</v>
      </c>
      <c r="M13" s="25">
        <v>3.2500000000000001E-2</v>
      </c>
      <c r="N13" s="13"/>
      <c r="O13" s="13"/>
      <c r="P13" s="13"/>
      <c r="Q13" s="13"/>
      <c r="R13" s="13"/>
      <c r="S13" s="13"/>
      <c r="T13" s="13"/>
      <c r="U13" s="13"/>
    </row>
    <row r="14" spans="1:21" ht="63" customHeight="1" x14ac:dyDescent="0.2">
      <c r="A14" s="29">
        <v>7</v>
      </c>
      <c r="B14" s="6" t="s">
        <v>45</v>
      </c>
      <c r="C14" s="6" t="s">
        <v>46</v>
      </c>
      <c r="D14" s="7">
        <v>202303000398767</v>
      </c>
      <c r="E14" s="6" t="s">
        <v>41</v>
      </c>
      <c r="F14" s="8">
        <v>104893020.95</v>
      </c>
      <c r="G14" s="8">
        <v>104893020.95</v>
      </c>
      <c r="H14" s="9" t="s">
        <v>38</v>
      </c>
      <c r="I14" s="10">
        <v>45231</v>
      </c>
      <c r="J14" s="10">
        <f>I14+450</f>
        <v>45681</v>
      </c>
      <c r="K14" s="11" t="s">
        <v>69</v>
      </c>
      <c r="L14" s="6" t="s">
        <v>15</v>
      </c>
      <c r="M14" s="25">
        <v>0</v>
      </c>
    </row>
    <row r="15" spans="1:21" ht="38" customHeight="1" x14ac:dyDescent="0.2">
      <c r="A15" s="29">
        <v>8</v>
      </c>
      <c r="B15" s="6" t="s">
        <v>64</v>
      </c>
      <c r="C15" s="6" t="s">
        <v>48</v>
      </c>
      <c r="D15" s="7">
        <v>202205000338911</v>
      </c>
      <c r="E15" s="6" t="s">
        <v>51</v>
      </c>
      <c r="F15" s="8">
        <v>15298132.949999999</v>
      </c>
      <c r="G15" s="8">
        <v>15298132.949999999</v>
      </c>
      <c r="H15" s="9" t="s">
        <v>68</v>
      </c>
      <c r="I15" s="10">
        <v>45230</v>
      </c>
      <c r="J15" s="10">
        <f>I15+330</f>
        <v>45560</v>
      </c>
      <c r="K15" s="11" t="s">
        <v>70</v>
      </c>
      <c r="L15" s="6" t="s">
        <v>15</v>
      </c>
      <c r="M15" s="25">
        <v>0</v>
      </c>
    </row>
    <row r="16" spans="1:21" ht="38" customHeight="1" x14ac:dyDescent="0.2">
      <c r="A16" s="29">
        <v>9</v>
      </c>
      <c r="B16" s="6" t="s">
        <v>47</v>
      </c>
      <c r="C16" s="6" t="s">
        <v>48</v>
      </c>
      <c r="D16" s="7">
        <v>202205000338911</v>
      </c>
      <c r="E16" s="6" t="s">
        <v>49</v>
      </c>
      <c r="F16" s="8">
        <v>8937520.3200000003</v>
      </c>
      <c r="G16" s="8">
        <v>8937520.3200000003</v>
      </c>
      <c r="H16" s="9" t="s">
        <v>67</v>
      </c>
      <c r="I16" s="10">
        <v>45230</v>
      </c>
      <c r="J16" s="10">
        <f>I16+180</f>
        <v>45410</v>
      </c>
      <c r="K16" s="11" t="s">
        <v>70</v>
      </c>
      <c r="L16" s="6" t="s">
        <v>15</v>
      </c>
      <c r="M16" s="25">
        <v>0</v>
      </c>
    </row>
    <row r="17" spans="1:13" ht="38" customHeight="1" x14ac:dyDescent="0.2">
      <c r="A17" s="29">
        <v>10</v>
      </c>
      <c r="B17" s="6" t="s">
        <v>65</v>
      </c>
      <c r="C17" s="6" t="s">
        <v>48</v>
      </c>
      <c r="D17" s="7">
        <v>202202000338911</v>
      </c>
      <c r="E17" s="6" t="s">
        <v>51</v>
      </c>
      <c r="F17" s="8">
        <v>16238610.720000001</v>
      </c>
      <c r="G17" s="8">
        <v>16238610.720000001</v>
      </c>
      <c r="H17" s="9" t="s">
        <v>68</v>
      </c>
      <c r="I17" s="10">
        <v>45230</v>
      </c>
      <c r="J17" s="10">
        <f>I17+330</f>
        <v>45560</v>
      </c>
      <c r="K17" s="11" t="s">
        <v>70</v>
      </c>
      <c r="L17" s="6" t="s">
        <v>15</v>
      </c>
      <c r="M17" s="25">
        <v>0</v>
      </c>
    </row>
    <row r="18" spans="1:13" ht="21" hidden="1" customHeight="1" thickBot="1" x14ac:dyDescent="0.25">
      <c r="A18" s="26" t="s">
        <v>44</v>
      </c>
      <c r="B18" s="26" t="s">
        <v>52</v>
      </c>
      <c r="C18" s="26" t="s">
        <v>53</v>
      </c>
      <c r="D18" s="26" t="s">
        <v>54</v>
      </c>
      <c r="E18" s="26" t="s">
        <v>55</v>
      </c>
      <c r="F18" s="26" t="s">
        <v>56</v>
      </c>
      <c r="G18" s="26" t="s">
        <v>57</v>
      </c>
      <c r="H18" s="26" t="s">
        <v>58</v>
      </c>
      <c r="I18" s="26" t="s">
        <v>59</v>
      </c>
      <c r="J18" s="26" t="s">
        <v>60</v>
      </c>
      <c r="K18" s="26" t="s">
        <v>61</v>
      </c>
      <c r="L18" s="26" t="s">
        <v>62</v>
      </c>
      <c r="M18" s="26" t="s">
        <v>63</v>
      </c>
    </row>
    <row r="19" spans="1:13" x14ac:dyDescent="0.2">
      <c r="A19" s="27" t="s">
        <v>32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">
      <c r="B20" s="19" t="s">
        <v>33</v>
      </c>
      <c r="C20" s="20" t="s">
        <v>34</v>
      </c>
      <c r="D20" s="20"/>
      <c r="E20" s="2"/>
      <c r="F20" s="21"/>
      <c r="G20" s="21"/>
      <c r="H20" s="21"/>
      <c r="I20" s="22"/>
      <c r="J20" s="22"/>
      <c r="K20" s="22"/>
    </row>
    <row r="21" spans="1:13" x14ac:dyDescent="0.2">
      <c r="B21" s="19" t="s">
        <v>35</v>
      </c>
      <c r="C21" s="23" t="s">
        <v>36</v>
      </c>
      <c r="D21" s="24"/>
      <c r="E21" s="19"/>
      <c r="F21" s="21"/>
      <c r="G21" s="21"/>
      <c r="H21" s="21"/>
      <c r="I21" s="22"/>
      <c r="J21" s="22"/>
      <c r="K21" s="22"/>
    </row>
    <row r="29" spans="1:13" x14ac:dyDescent="0.2">
      <c r="L29" s="1" t="s">
        <v>44</v>
      </c>
    </row>
  </sheetData>
  <mergeCells count="1">
    <mergeCell ref="A6:L6"/>
  </mergeCells>
  <phoneticPr fontId="13" type="noConversion"/>
  <hyperlinks>
    <hyperlink ref="C21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49" firstPageNumber="0" orientation="landscape" r:id="rId2"/>
  <rowBreaks count="2" manualBreakCount="2">
    <brk id="16" max="16383" man="1"/>
    <brk id="17" max="16383" man="1"/>
  </rowBreak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Microsoft Office User</cp:lastModifiedBy>
  <cp:revision>5</cp:revision>
  <cp:lastPrinted>2023-11-01T21:09:59Z</cp:lastPrinted>
  <dcterms:created xsi:type="dcterms:W3CDTF">2020-03-20T14:06:06Z</dcterms:created>
  <dcterms:modified xsi:type="dcterms:W3CDTF">2023-11-01T21:10:17Z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